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Opheliay\OneDrive - HRAnswerLink\Downloads\Personal\"/>
    </mc:Choice>
  </mc:AlternateContent>
  <xr:revisionPtr revIDLastSave="0" documentId="11_51E66C3E535B33001109ED4C22A75771F92A5FC5" xr6:coauthVersionLast="28" xr6:coauthVersionMax="28" xr10:uidLastSave="{00000000-0000-0000-0000-000000000000}"/>
  <bookViews>
    <workbookView xWindow="0" yWindow="0" windowWidth="3790" windowHeight="2758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C19" i="1" l="1"/>
  <c r="G31" i="1" l="1"/>
  <c r="G32" i="1" s="1"/>
  <c r="G30" i="1"/>
  <c r="C24" i="1"/>
  <c r="C27" i="1" s="1"/>
  <c r="B19" i="1"/>
  <c r="D19" i="1"/>
  <c r="F19" i="1"/>
  <c r="E19" i="1"/>
  <c r="F21" i="1"/>
  <c r="E21" i="1"/>
  <c r="D21" i="1"/>
  <c r="B21" i="1"/>
  <c r="D24" i="1"/>
  <c r="D27" i="1" s="1"/>
  <c r="F18" i="1"/>
  <c r="E18" i="1"/>
  <c r="D18" i="1"/>
  <c r="B18" i="1"/>
  <c r="F7" i="1"/>
  <c r="F6" i="1"/>
  <c r="F5" i="1"/>
  <c r="E5" i="1"/>
  <c r="E8" i="1" s="1"/>
  <c r="E11" i="1" s="1"/>
  <c r="E6" i="1"/>
  <c r="E7" i="1"/>
  <c r="F3" i="1"/>
  <c r="F8" i="1" s="1"/>
  <c r="F11" i="1" s="1"/>
  <c r="E3" i="1"/>
  <c r="F2" i="1"/>
  <c r="E2" i="1"/>
  <c r="C11" i="1"/>
  <c r="B6" i="1"/>
  <c r="B5" i="1"/>
  <c r="B4" i="1"/>
  <c r="B2" i="1"/>
  <c r="B3" i="1"/>
  <c r="C3" i="1"/>
  <c r="C8" i="1" s="1"/>
  <c r="D6" i="1"/>
  <c r="D5" i="1"/>
  <c r="D3" i="1"/>
  <c r="D2" i="1"/>
  <c r="D8" i="1" s="1"/>
  <c r="D11" i="1" s="1"/>
  <c r="B24" i="1" l="1"/>
  <c r="B27" i="1" s="1"/>
  <c r="F24" i="1"/>
  <c r="F27" i="1" s="1"/>
  <c r="E24" i="1"/>
  <c r="E27" i="1" s="1"/>
  <c r="B8" i="1"/>
  <c r="G8" i="1" l="1"/>
  <c r="B11" i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Ophelia Y.</author>
  </authors>
  <commentList>
    <comment ref="D3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Ophelia Y.:</t>
        </r>
        <r>
          <rPr>
            <sz val="9"/>
            <color indexed="81"/>
            <rFont val="Tahoma"/>
            <family val="2"/>
          </rPr>
          <t xml:space="preserve">
Added $70 for mileage reimbursement</t>
        </r>
      </text>
    </comment>
  </commentList>
</comments>
</file>

<file path=xl/sharedStrings.xml><?xml version="1.0" encoding="utf-8"?>
<sst xmlns="http://schemas.openxmlformats.org/spreadsheetml/2006/main" count="40" uniqueCount="22">
  <si>
    <t>UAF</t>
  </si>
  <si>
    <t>UW</t>
  </si>
  <si>
    <t>WOU</t>
  </si>
  <si>
    <t>PSU</t>
  </si>
  <si>
    <t>Airfare</t>
  </si>
  <si>
    <t>Proposed</t>
  </si>
  <si>
    <t>Registration</t>
  </si>
  <si>
    <t>Lodging</t>
  </si>
  <si>
    <t>Food</t>
  </si>
  <si>
    <t>Transportation</t>
  </si>
  <si>
    <t>Number of people</t>
  </si>
  <si>
    <t>Cost per person</t>
  </si>
  <si>
    <t>Requested</t>
  </si>
  <si>
    <t>Total</t>
  </si>
  <si>
    <t>Advisor requesting support?</t>
  </si>
  <si>
    <t>Yes</t>
  </si>
  <si>
    <t>No</t>
  </si>
  <si>
    <t>Luggage</t>
  </si>
  <si>
    <t>Unsure if we want to cover this cost as well (especially for Monmouth since they are not near the PDX airport (assuming that's where they fly out of)</t>
  </si>
  <si>
    <t>plus two advisors</t>
  </si>
  <si>
    <t>Proposed reimbursements per school</t>
  </si>
  <si>
    <t>Avisor reimbursements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</si>
</sst>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workbookViewId="0">
      <selection activeCell="C30" sqref="C30"/>
    </sheetView>
  </sheetViews>
  <sheetFormatPr defaultRowHeight="14.3" x14ac:dyDescent="0.25"/>
  <cols>
    <col min="1" max="1" width="35" bestFit="1" customWidth="1"/>
    <col min="7" max="7" width="11.625" bestFit="1" customWidth="1"/>
  </cols>
  <sheetData>
    <row r="1" spans="1:7" x14ac:dyDescent="0.25">
      <c r="A1" s="1" t="s">
        <v>12</v>
      </c>
      <c r="B1" t="s">
        <v>0</v>
      </c>
      <c r="C1" t="s">
        <v>1</v>
      </c>
      <c r="D1" t="s">
        <v>2</v>
      </c>
      <c r="E1" t="s">
        <v>3</v>
      </c>
      <c r="F1" t="s">
        <v>3</v>
      </c>
    </row>
    <row r="2" spans="1:7" x14ac:dyDescent="0.25">
      <c r="A2" t="s">
        <v>6</v>
      </c>
      <c r="B2">
        <f>49*4+25</f>
        <v>221</v>
      </c>
      <c r="C2">
        <v>25</v>
      </c>
      <c r="D2">
        <f>49*3+25</f>
        <v>172</v>
      </c>
      <c r="E2">
        <f>49*4+25</f>
        <v>221</v>
      </c>
      <c r="F2">
        <f>49*4+25</f>
        <v>221</v>
      </c>
    </row>
    <row r="3" spans="1:7" x14ac:dyDescent="0.25">
      <c r="A3" t="s">
        <v>4</v>
      </c>
      <c r="B3">
        <f>577*4</f>
        <v>2308</v>
      </c>
      <c r="C3">
        <f>281*4</f>
        <v>1124</v>
      </c>
      <c r="D3">
        <f>280*3</f>
        <v>840</v>
      </c>
      <c r="E3">
        <f>225*4</f>
        <v>900</v>
      </c>
      <c r="F3">
        <f>225*4</f>
        <v>900</v>
      </c>
    </row>
    <row r="4" spans="1:7" x14ac:dyDescent="0.25">
      <c r="A4" t="s">
        <v>9</v>
      </c>
      <c r="B4">
        <f>30*4</f>
        <v>120</v>
      </c>
    </row>
    <row r="5" spans="1:7" x14ac:dyDescent="0.25">
      <c r="A5" t="s">
        <v>7</v>
      </c>
      <c r="B5">
        <f>462*2</f>
        <v>924</v>
      </c>
      <c r="C5">
        <v>450</v>
      </c>
      <c r="D5">
        <f>150.66*3</f>
        <v>451.98</v>
      </c>
      <c r="E5">
        <f>70*4</f>
        <v>280</v>
      </c>
      <c r="F5">
        <f>70*4</f>
        <v>280</v>
      </c>
    </row>
    <row r="6" spans="1:7" x14ac:dyDescent="0.25">
      <c r="A6" t="s">
        <v>8</v>
      </c>
      <c r="B6">
        <f>244*4</f>
        <v>976</v>
      </c>
      <c r="D6">
        <f>45*3</f>
        <v>135</v>
      </c>
      <c r="E6">
        <f>60*4</f>
        <v>240</v>
      </c>
      <c r="F6">
        <f>60*4</f>
        <v>240</v>
      </c>
    </row>
    <row r="7" spans="1:7" x14ac:dyDescent="0.25">
      <c r="A7" t="s">
        <v>17</v>
      </c>
      <c r="E7">
        <f>100*4</f>
        <v>400</v>
      </c>
      <c r="F7">
        <f>100*4</f>
        <v>400</v>
      </c>
    </row>
    <row r="8" spans="1:7" x14ac:dyDescent="0.25">
      <c r="A8" t="s">
        <v>13</v>
      </c>
      <c r="B8">
        <f t="shared" ref="B8:C8" si="0">SUM(B2:B6)</f>
        <v>4549</v>
      </c>
      <c r="C8">
        <f t="shared" si="0"/>
        <v>1599</v>
      </c>
      <c r="D8">
        <f>SUM(D2:D6)</f>
        <v>1598.98</v>
      </c>
      <c r="E8">
        <f t="shared" ref="E8:F8" si="1">SUM(E2:E6)</f>
        <v>1641</v>
      </c>
      <c r="F8">
        <f t="shared" si="1"/>
        <v>1641</v>
      </c>
      <c r="G8" s="2">
        <f>SUM(B8:F8)</f>
        <v>11028.98</v>
      </c>
    </row>
    <row r="10" spans="1:7" x14ac:dyDescent="0.25">
      <c r="A10" t="s">
        <v>10</v>
      </c>
      <c r="B10">
        <v>4</v>
      </c>
      <c r="C10">
        <v>4</v>
      </c>
      <c r="D10">
        <v>3</v>
      </c>
      <c r="E10">
        <v>4</v>
      </c>
      <c r="F10">
        <v>4</v>
      </c>
    </row>
    <row r="11" spans="1:7" x14ac:dyDescent="0.25">
      <c r="A11" t="s">
        <v>11</v>
      </c>
      <c r="B11">
        <f t="shared" ref="B11:C11" si="2">B8/B10</f>
        <v>1137.25</v>
      </c>
      <c r="C11">
        <f t="shared" si="2"/>
        <v>399.75</v>
      </c>
      <c r="D11">
        <f>D8/D10</f>
        <v>532.99333333333334</v>
      </c>
      <c r="E11">
        <f t="shared" ref="E11:F11" si="3">E8/E10</f>
        <v>410.25</v>
      </c>
      <c r="F11">
        <f t="shared" si="3"/>
        <v>410.25</v>
      </c>
    </row>
    <row r="13" spans="1:7" x14ac:dyDescent="0.25">
      <c r="A13" t="s">
        <v>14</v>
      </c>
      <c r="B13" t="s">
        <v>16</v>
      </c>
      <c r="C13" t="s">
        <v>15</v>
      </c>
      <c r="D13" t="s">
        <v>16</v>
      </c>
      <c r="E13" t="s">
        <v>15</v>
      </c>
      <c r="F13" t="s">
        <v>15</v>
      </c>
    </row>
    <row r="17" spans="1:8" x14ac:dyDescent="0.25">
      <c r="A17" s="1" t="s">
        <v>5</v>
      </c>
      <c r="B17" t="s">
        <v>0</v>
      </c>
      <c r="C17" t="s">
        <v>1</v>
      </c>
      <c r="D17" t="s">
        <v>2</v>
      </c>
      <c r="E17" t="s">
        <v>3</v>
      </c>
      <c r="F17" t="s">
        <v>3</v>
      </c>
    </row>
    <row r="18" spans="1:8" x14ac:dyDescent="0.25">
      <c r="A18" t="s">
        <v>6</v>
      </c>
      <c r="B18">
        <f>49*4+25</f>
        <v>221</v>
      </c>
      <c r="C18">
        <v>25</v>
      </c>
      <c r="D18">
        <f>49*3+25</f>
        <v>172</v>
      </c>
      <c r="E18">
        <f>49*4+25</f>
        <v>221</v>
      </c>
      <c r="F18">
        <f>49*4+25</f>
        <v>221</v>
      </c>
    </row>
    <row r="19" spans="1:8" x14ac:dyDescent="0.25">
      <c r="A19" t="s">
        <v>4</v>
      </c>
      <c r="B19">
        <f>450*4</f>
        <v>1800</v>
      </c>
      <c r="C19">
        <f>251*4</f>
        <v>1004</v>
      </c>
      <c r="D19">
        <f>197*3</f>
        <v>591</v>
      </c>
      <c r="E19">
        <f>197*4</f>
        <v>788</v>
      </c>
      <c r="F19">
        <f>197*4</f>
        <v>788</v>
      </c>
    </row>
    <row r="20" spans="1:8" x14ac:dyDescent="0.25">
      <c r="A20" t="s">
        <v>9</v>
      </c>
      <c r="G20" t="s">
        <v>18</v>
      </c>
    </row>
    <row r="21" spans="1:8" x14ac:dyDescent="0.25">
      <c r="A21" t="s">
        <v>7</v>
      </c>
      <c r="B21">
        <f>462*2</f>
        <v>924</v>
      </c>
      <c r="C21">
        <v>450</v>
      </c>
      <c r="D21">
        <f>150.66*3</f>
        <v>451.98</v>
      </c>
      <c r="E21">
        <f>70*4</f>
        <v>280</v>
      </c>
      <c r="F21">
        <f>70*4</f>
        <v>280</v>
      </c>
    </row>
    <row r="22" spans="1:8" x14ac:dyDescent="0.25">
      <c r="A22" t="s">
        <v>8</v>
      </c>
    </row>
    <row r="23" spans="1:8" x14ac:dyDescent="0.25">
      <c r="A23" t="s">
        <v>17</v>
      </c>
    </row>
    <row r="24" spans="1:8" x14ac:dyDescent="0.25">
      <c r="A24" t="s">
        <v>13</v>
      </c>
      <c r="B24">
        <f t="shared" ref="B24" si="4">SUM(B18:B22)</f>
        <v>2945</v>
      </c>
      <c r="C24">
        <f t="shared" ref="C24" si="5">SUM(C18:C22)</f>
        <v>1479</v>
      </c>
      <c r="D24">
        <f>SUM(D18:D22)</f>
        <v>1214.98</v>
      </c>
      <c r="E24">
        <f t="shared" ref="E24" si="6">SUM(E18:E22)</f>
        <v>1289</v>
      </c>
      <c r="F24">
        <f t="shared" ref="F24" si="7">SUM(F18:F22)</f>
        <v>1289</v>
      </c>
      <c r="G24">
        <f>SUM(B24:F24)</f>
        <v>8216.98</v>
      </c>
      <c r="H24" t="s">
        <v>19</v>
      </c>
    </row>
    <row r="26" spans="1:8" x14ac:dyDescent="0.25">
      <c r="A26" t="s">
        <v>10</v>
      </c>
      <c r="B26">
        <v>4</v>
      </c>
      <c r="C26">
        <v>4</v>
      </c>
      <c r="D26">
        <v>3</v>
      </c>
      <c r="E26">
        <v>4</v>
      </c>
      <c r="F26">
        <v>4</v>
      </c>
    </row>
    <row r="27" spans="1:8" x14ac:dyDescent="0.25">
      <c r="A27" t="s">
        <v>11</v>
      </c>
      <c r="B27">
        <f t="shared" ref="B27" si="8">B24/B26</f>
        <v>736.25</v>
      </c>
      <c r="C27">
        <f t="shared" ref="C27" si="9">C24/C26</f>
        <v>369.75</v>
      </c>
      <c r="D27">
        <f>D24/D26</f>
        <v>404.99333333333334</v>
      </c>
      <c r="E27">
        <f t="shared" ref="E27" si="10">E24/E26</f>
        <v>322.25</v>
      </c>
      <c r="F27">
        <f t="shared" ref="F27" si="11">F24/F26</f>
        <v>322.25</v>
      </c>
    </row>
    <row r="29" spans="1:8" x14ac:dyDescent="0.25">
      <c r="D29">
        <f>D30/3</f>
        <v>416.66666666666669</v>
      </c>
    </row>
    <row r="30" spans="1:8" x14ac:dyDescent="0.25">
      <c r="A30" t="s">
        <v>20</v>
      </c>
      <c r="B30">
        <v>3000</v>
      </c>
      <c r="C30">
        <v>1500</v>
      </c>
      <c r="D30">
        <v>1250</v>
      </c>
      <c r="E30">
        <v>1300</v>
      </c>
      <c r="F30">
        <v>1300</v>
      </c>
      <c r="G30">
        <f>SUM(B30:F30)</f>
        <v>8350</v>
      </c>
    </row>
    <row r="31" spans="1:8" x14ac:dyDescent="0.25">
      <c r="A31" t="s">
        <v>21</v>
      </c>
      <c r="D31">
        <v>870</v>
      </c>
      <c r="F31">
        <v>800</v>
      </c>
      <c r="G31">
        <f>SUM(B31:F31)</f>
        <v>1670</v>
      </c>
    </row>
    <row r="32" spans="1:8" x14ac:dyDescent="0.25">
      <c r="G32">
        <f>SUM(G30:G31)</f>
        <v>10020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Ophelia Y.</dc:creator>
  <cp:lastModifiedBy>Opheliay</cp:lastModifiedBy>
  <dcterms:created xsi:type="dcterms:W3CDTF">2016-02-20T23:54:17Z</dcterms:created>
  <dcterms:modified xsi:type="dcterms:W3CDTF">2018-03-15T20:55:56Z</dcterms:modified>
</cp:coreProperties>
</file>